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200" windowHeight="9720" activeTab="0"/>
  </bookViews>
  <sheets>
    <sheet name="Общая смета 2016" sheetId="1" r:id="rId1"/>
    <sheet name="Штатное расписание" sheetId="2" r:id="rId2"/>
    <sheet name="Коммерческая смета" sheetId="3" r:id="rId3"/>
  </sheets>
  <definedNames/>
  <calcPr fullCalcOnLoad="1"/>
</workbook>
</file>

<file path=xl/sharedStrings.xml><?xml version="1.0" encoding="utf-8"?>
<sst xmlns="http://schemas.openxmlformats.org/spreadsheetml/2006/main" count="165" uniqueCount="138">
  <si>
    <t>№ п/п</t>
  </si>
  <si>
    <t>Наименование статей</t>
  </si>
  <si>
    <t>Сумма в год</t>
  </si>
  <si>
    <t>1.</t>
  </si>
  <si>
    <t>Сдача в аренду нежилых помещений ("Каприз")</t>
  </si>
  <si>
    <t>Плата за эксплуатацию компьютерных сетей (Нет бай Нет)</t>
  </si>
  <si>
    <t>Вознаграждение за сбор абонентской платы за радиоточку</t>
  </si>
  <si>
    <t>Вознаграждение за сбор абонентской платы за телеантенну</t>
  </si>
  <si>
    <t>Размещение технол.оборудования в подъездах дома ("Ростелеком")</t>
  </si>
  <si>
    <t>Размещение технол.оборудования в подъездах дома ("МГТС")</t>
  </si>
  <si>
    <t>Размещение технол.оборудования в подъездах дома ("МТС")</t>
  </si>
  <si>
    <t>Отчисления на соцобеспечение</t>
  </si>
  <si>
    <t>Сантехника, электрика, орудия труда и прочие материалы</t>
  </si>
  <si>
    <t>Страхование лифтов</t>
  </si>
  <si>
    <t>Расходы на воду, потреблённую на общедомовые нужды</t>
  </si>
  <si>
    <t>Банковские услуги</t>
  </si>
  <si>
    <t>Аренда земли</t>
  </si>
  <si>
    <t>ТО видеонаблюдения и домофонного обслуживания</t>
  </si>
  <si>
    <t>Благоустройство территории (озеленение, разметка, ремонт малых форм и пр.)</t>
  </si>
  <si>
    <t>Переаттестация сотрудников</t>
  </si>
  <si>
    <t>Культурно-массовые мероприятия</t>
  </si>
  <si>
    <t>Непредвиденные расходы</t>
  </si>
  <si>
    <t>Целевые взносы на уставную деятельность, в том числе:</t>
  </si>
  <si>
    <t>Юридические услуги</t>
  </si>
  <si>
    <t>I</t>
  </si>
  <si>
    <t>2.</t>
  </si>
  <si>
    <t>II</t>
  </si>
  <si>
    <t>Расходы, осуществляемые за счет коммерческой деятельности деятельности</t>
  </si>
  <si>
    <t>Доходы от коммерческой (хозяйственной) деятельности</t>
  </si>
  <si>
    <t>«Утверждено»</t>
  </si>
  <si>
    <t>На Общем собрании членов ТСЖ</t>
  </si>
  <si>
    <t>«Наш дом – Алтуфьево, 89»</t>
  </si>
  <si>
    <t xml:space="preserve">Председатель правления </t>
  </si>
  <si>
    <t>_________________ Кузнецов А.С.</t>
  </si>
  <si>
    <t xml:space="preserve">Штатное расписание сотрудников </t>
  </si>
  <si>
    <t>Должность</t>
  </si>
  <si>
    <t>Основание</t>
  </si>
  <si>
    <t>Административно-управленческий персонал</t>
  </si>
  <si>
    <t>Управляющий</t>
  </si>
  <si>
    <t>В соответствии с должностной инструкцией</t>
  </si>
  <si>
    <t>Главный инженер</t>
  </si>
  <si>
    <t>В соответствии с НК РФ и ФЗ № 402-ФЗ от 06.12.11 г. «О бух. учёте»</t>
  </si>
  <si>
    <t>Итого:</t>
  </si>
  <si>
    <t>Обслуживающий персонал</t>
  </si>
  <si>
    <t>Слесарь-сантехник</t>
  </si>
  <si>
    <t>Уборщица общедомовых помещений</t>
  </si>
  <si>
    <t>Санитарная уборка помещений общего пользования</t>
  </si>
  <si>
    <t>Уборщик мусоропровода</t>
  </si>
  <si>
    <t>Очистка мусоропровода</t>
  </si>
  <si>
    <t>Дворник</t>
  </si>
  <si>
    <t xml:space="preserve">Зима </t>
  </si>
  <si>
    <t>(3 мес.)</t>
  </si>
  <si>
    <t>Санитарная уборка территории</t>
  </si>
  <si>
    <t xml:space="preserve">Лето </t>
  </si>
  <si>
    <t>(9 мес.)</t>
  </si>
  <si>
    <t>Всего:</t>
  </si>
  <si>
    <t>Кол-во штат. ед.</t>
  </si>
  <si>
    <t>Оклад</t>
  </si>
  <si>
    <t>% от оклада</t>
  </si>
  <si>
    <t>Дворник (лето)</t>
  </si>
  <si>
    <t>Структура заработной платы</t>
  </si>
  <si>
    <t>Страховые взносы</t>
  </si>
  <si>
    <t>Зарплата АУП</t>
  </si>
  <si>
    <t>Зарплата персонала</t>
  </si>
  <si>
    <t>Замещение</t>
  </si>
  <si>
    <t>Кол-во штатных единиц</t>
  </si>
  <si>
    <t>Должностн.оклад (руб.)</t>
  </si>
  <si>
    <t>З/плата в месяц (руб.)</t>
  </si>
  <si>
    <t>З/плата за 12 месяцев (руб.)</t>
  </si>
  <si>
    <t>Главный бухгалтер</t>
  </si>
  <si>
    <t>Расходы  по содержанию и текущиму ремонту общего имущества МКД итого, в т.ч.</t>
  </si>
  <si>
    <t xml:space="preserve">Взносы на содержание и текущий ремонт общего имущества МКД </t>
  </si>
  <si>
    <t>Заработная плата (главный бухгалтер+дворники)</t>
  </si>
  <si>
    <t>30,2% от зарплаты (руб.)</t>
  </si>
  <si>
    <r>
      <t>Примечание: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Страховые взносы в размере 30,2% начислены на основании ФЗ № 347-ФЗ от 28.11.15 г.</t>
    </r>
  </si>
  <si>
    <t>Зарплата работников ТСЖ (управляющий,гл. инженер,слесари, уборщицы, уборщик мусоропр.)</t>
  </si>
  <si>
    <t>ТСЖ «Наш дом – Алтуфьево, 89» на 2017 год</t>
  </si>
  <si>
    <t>Протокол № ___ от «___»__________ 2017 г.</t>
  </si>
  <si>
    <t>Содержание и текущий ремонт инженерных систем, электрооборудования и электросетей</t>
  </si>
  <si>
    <t>В соответствии со ст. 60.2 и 151 ТК РФ</t>
  </si>
  <si>
    <t>Плата за доп.расходы по поддержанию сан.норм придом.терр. (155 мест х 700 руб.)</t>
  </si>
  <si>
    <t>Вознаграждение за сбор абонентской платы за домофон</t>
  </si>
  <si>
    <t>Смета доходов и расходов от коммерческой деятельности на 2017 год</t>
  </si>
  <si>
    <t>Исполнение обязанностей временно отсутствующих сотрудников на период отпусков и болезни</t>
  </si>
  <si>
    <t>Смета  на содержание и текущий ремонт общего имущества МКД на 2017 год</t>
  </si>
  <si>
    <t>Замена пожарных рукавов</t>
  </si>
  <si>
    <t>Предоставление закладных конструкций для размещения оптического кабеля ООО "Вымпелком"</t>
  </si>
  <si>
    <t>Размещение технол.оборудования в подъездах дома (ООО "Вымпелком")</t>
  </si>
  <si>
    <t>Приобретение садово-паркового инвентаря (лавочки, урны и пр.)</t>
  </si>
  <si>
    <t>Смета по уставной деятельности на 2017 год</t>
  </si>
  <si>
    <t>Всего расходов на оплату труда на 2017 год</t>
  </si>
  <si>
    <t>Программное обслуживание (программы для ЖКХ "Эллис" и "1-С")</t>
  </si>
  <si>
    <t>Сдача в аренду нежилых помещений (ООО "Лабикс") по договору</t>
  </si>
  <si>
    <t>Единый налог 6%</t>
  </si>
  <si>
    <t>Проверка работоспособности вентканалов (по договору)</t>
  </si>
  <si>
    <t>Дезинфекция мусоропроводов с применением технических средств(по договору)</t>
  </si>
  <si>
    <t>Профилактическая обработка мусоропроводов спецсредством СМЭЛЛ</t>
  </si>
  <si>
    <t>Моющие средства для санитарной уборки подъездов</t>
  </si>
  <si>
    <t>Отчисления на соцобеспечение (ПФР, ФМС, ФСС)</t>
  </si>
  <si>
    <t>Электричество мест общего пользования (по трех тарифному исчислению)</t>
  </si>
  <si>
    <t>Техническое обслуживание лифтов (по договору)</t>
  </si>
  <si>
    <t>Поверка приборов учета</t>
  </si>
  <si>
    <t>Техническое обслуживание ППА и ДУ (по договору)</t>
  </si>
  <si>
    <t>Страхование гражданской ответственности перед 3 лицом (форсмажорные аварийные случаи)</t>
  </si>
  <si>
    <t>Замена мусороприемников на этажах (по акту)</t>
  </si>
  <si>
    <t>Косметический ремонт входных групп (окраска фасада, балконов, дверей подвалов)</t>
  </si>
  <si>
    <t>Приобретение бункера-накопителя 8 куб.м., мусорных баков 0,8 куб.м</t>
  </si>
  <si>
    <t>Ремонт помещения администрации (окраска потолков и стен)</t>
  </si>
  <si>
    <t>Частичный косметический ремонт эвакуационных лестниц 2,3 и 4 подъездов по акту)</t>
  </si>
  <si>
    <t>Содержание управления (канцтовары, почтовые услуги, транспорт, вода, связь и пр.)</t>
  </si>
  <si>
    <t>Расходы по уставной деятельности (8-23)</t>
  </si>
  <si>
    <t>Ремонт входных групп (козырек 1,3 подъезда, окраска входных металлических дверей подъездов)</t>
  </si>
  <si>
    <t>Содержание охраны придомовой территории</t>
  </si>
  <si>
    <t>Ремонт 1 подъезда</t>
  </si>
  <si>
    <t>Экраны на батареи</t>
  </si>
  <si>
    <t>Почтовые ящики</t>
  </si>
  <si>
    <t>Пандусы и поручни</t>
  </si>
  <si>
    <t>Перегородка-витраж</t>
  </si>
  <si>
    <t>Всего</t>
  </si>
  <si>
    <t>Поручни</t>
  </si>
  <si>
    <t>Дверь арендного помещения</t>
  </si>
  <si>
    <t>Договор на ремонт</t>
  </si>
  <si>
    <t>Замена светильников в квартирных холлах на светодиодные (350 шт)</t>
  </si>
  <si>
    <t>Исполнение</t>
  </si>
  <si>
    <t>Экономия</t>
  </si>
  <si>
    <t>Перерасход</t>
  </si>
  <si>
    <t>Коммент.</t>
  </si>
  <si>
    <t>отказ</t>
  </si>
  <si>
    <t>Возмещение расходов на энергоносители (вода, отопление, свет) ООО "Каприз"</t>
  </si>
  <si>
    <t>асфальт</t>
  </si>
  <si>
    <t xml:space="preserve">пеня за землю      271 008,00 </t>
  </si>
  <si>
    <t>Недобор</t>
  </si>
  <si>
    <t>ПЛАН</t>
  </si>
  <si>
    <t>ФАКТ</t>
  </si>
  <si>
    <t xml:space="preserve">                                            ИСПОЛНЕНИЕ СМЕТЫ 2017 года</t>
  </si>
  <si>
    <t xml:space="preserve"> Исполнение</t>
  </si>
  <si>
    <t>ИСПОЛНЕНИЕ</t>
  </si>
  <si>
    <t xml:space="preserve">Детская площадка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</si>
</sst>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;[Red]#,##0.00"/>
    <numFmt numFmtId="180" formatCode="000000"/>
    <numFmt numFmtId="181" formatCode="#,##0.00_ ;[Red]\-#,##0.00\ 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4"/>
      <color indexed="17"/>
      <name val="Arial Cyr"/>
      <family val="0"/>
    </font>
    <font>
      <sz val="14"/>
      <color indexed="17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b/>
      <sz val="14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0" fillId="0" borderId="0" xfId="60" applyFont="1" applyAlignment="1">
      <alignment/>
    </xf>
    <xf numFmtId="171" fontId="2" fillId="0" borderId="0" xfId="6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1" fontId="6" fillId="0" borderId="10" xfId="60" applyFont="1" applyBorder="1" applyAlignment="1">
      <alignment horizontal="center" vertical="center" wrapText="1"/>
    </xf>
    <xf numFmtId="171" fontId="6" fillId="0" borderId="10" xfId="60" applyFont="1" applyBorder="1" applyAlignment="1">
      <alignment horizontal="right" vertical="center" wrapText="1"/>
    </xf>
    <xf numFmtId="171" fontId="6" fillId="0" borderId="11" xfId="6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171" fontId="1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top" wrapText="1"/>
    </xf>
    <xf numFmtId="171" fontId="8" fillId="0" borderId="10" xfId="6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1" fontId="11" fillId="0" borderId="10" xfId="0" applyNumberFormat="1" applyFont="1" applyBorder="1" applyAlignment="1">
      <alignment horizontal="center" vertical="center" wrapText="1"/>
    </xf>
    <xf numFmtId="171" fontId="11" fillId="0" borderId="10" xfId="60" applyFont="1" applyBorder="1" applyAlignment="1">
      <alignment horizontal="right" vertical="center" wrapText="1"/>
    </xf>
    <xf numFmtId="171" fontId="0" fillId="0" borderId="0" xfId="0" applyNumberFormat="1" applyAlignment="1">
      <alignment/>
    </xf>
    <xf numFmtId="171" fontId="11" fillId="0" borderId="10" xfId="6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71" fontId="15" fillId="0" borderId="0" xfId="6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1" fontId="3" fillId="0" borderId="10" xfId="60" applyFont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 vertical="center"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 vertical="center"/>
    </xf>
    <xf numFmtId="4" fontId="0" fillId="0" borderId="0" xfId="60" applyNumberFormat="1" applyFont="1" applyAlignment="1">
      <alignment horizontal="right"/>
    </xf>
    <xf numFmtId="0" fontId="0" fillId="33" borderId="0" xfId="0" applyFill="1" applyAlignment="1">
      <alignment/>
    </xf>
    <xf numFmtId="0" fontId="61" fillId="34" borderId="12" xfId="0" applyFont="1" applyFill="1" applyBorder="1" applyAlignment="1">
      <alignment vertical="center"/>
    </xf>
    <xf numFmtId="4" fontId="0" fillId="0" borderId="13" xfId="0" applyNumberFormat="1" applyBorder="1" applyAlignment="1">
      <alignment/>
    </xf>
    <xf numFmtId="4" fontId="18" fillId="34" borderId="13" xfId="0" applyNumberFormat="1" applyFon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18" fillId="35" borderId="14" xfId="0" applyNumberFormat="1" applyFont="1" applyFill="1" applyBorder="1" applyAlignment="1">
      <alignment/>
    </xf>
    <xf numFmtId="4" fontId="0" fillId="32" borderId="14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18" fillId="32" borderId="16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0" fontId="18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0" fontId="18" fillId="35" borderId="16" xfId="0" applyFont="1" applyFill="1" applyBorder="1" applyAlignment="1">
      <alignment/>
    </xf>
    <xf numFmtId="4" fontId="0" fillId="32" borderId="18" xfId="0" applyNumberFormat="1" applyFill="1" applyBorder="1" applyAlignment="1">
      <alignment/>
    </xf>
    <xf numFmtId="4" fontId="0" fillId="35" borderId="15" xfId="0" applyNumberFormat="1" applyFill="1" applyBorder="1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4" fontId="0" fillId="32" borderId="13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0" fillId="35" borderId="19" xfId="0" applyFill="1" applyBorder="1" applyAlignment="1">
      <alignment/>
    </xf>
    <xf numFmtId="4" fontId="0" fillId="35" borderId="20" xfId="0" applyNumberFormat="1" applyFill="1" applyBorder="1" applyAlignment="1">
      <alignment/>
    </xf>
    <xf numFmtId="4" fontId="0" fillId="35" borderId="0" xfId="0" applyNumberFormat="1" applyFill="1" applyAlignment="1">
      <alignment/>
    </xf>
    <xf numFmtId="171" fontId="18" fillId="0" borderId="10" xfId="60" applyFont="1" applyBorder="1" applyAlignment="1">
      <alignment horizontal="center"/>
    </xf>
    <xf numFmtId="0" fontId="18" fillId="0" borderId="0" xfId="0" applyFont="1" applyAlignment="1">
      <alignment horizontal="center"/>
    </xf>
    <xf numFmtId="171" fontId="19" fillId="0" borderId="10" xfId="60" applyFont="1" applyBorder="1" applyAlignment="1">
      <alignment horizontal="center" vertical="center"/>
    </xf>
    <xf numFmtId="171" fontId="19" fillId="0" borderId="0" xfId="60" applyFont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171" fontId="2" fillId="32" borderId="0" xfId="60" applyFont="1" applyFill="1" applyAlignment="1">
      <alignment/>
    </xf>
    <xf numFmtId="178" fontId="3" fillId="36" borderId="10" xfId="60" applyNumberFormat="1" applyFont="1" applyFill="1" applyBorder="1" applyAlignment="1">
      <alignment horizontal="right"/>
    </xf>
    <xf numFmtId="4" fontId="3" fillId="36" borderId="10" xfId="0" applyNumberFormat="1" applyFont="1" applyFill="1" applyBorder="1" applyAlignment="1">
      <alignment horizontal="right"/>
    </xf>
    <xf numFmtId="4" fontId="3" fillId="8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4" fontId="3" fillId="36" borderId="10" xfId="0" applyNumberFormat="1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4" fontId="18" fillId="32" borderId="0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0" fontId="61" fillId="35" borderId="20" xfId="0" applyFont="1" applyFill="1" applyBorder="1" applyAlignment="1">
      <alignment vertical="center"/>
    </xf>
    <xf numFmtId="4" fontId="2" fillId="0" borderId="21" xfId="0" applyNumberFormat="1" applyFont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4" fontId="2" fillId="32" borderId="13" xfId="0" applyNumberFormat="1" applyFont="1" applyFill="1" applyBorder="1" applyAlignment="1">
      <alignment/>
    </xf>
    <xf numFmtId="4" fontId="2" fillId="35" borderId="15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2" fillId="32" borderId="14" xfId="0" applyNumberFormat="1" applyFont="1" applyFill="1" applyBorder="1" applyAlignment="1">
      <alignment/>
    </xf>
    <xf numFmtId="4" fontId="2" fillId="32" borderId="13" xfId="0" applyNumberFormat="1" applyFont="1" applyFill="1" applyBorder="1" applyAlignment="1">
      <alignment horizontal="right"/>
    </xf>
    <xf numFmtId="4" fontId="2" fillId="32" borderId="14" xfId="0" applyNumberFormat="1" applyFont="1" applyFill="1" applyBorder="1" applyAlignment="1">
      <alignment horizontal="right"/>
    </xf>
    <xf numFmtId="4" fontId="2" fillId="34" borderId="18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62" fillId="33" borderId="0" xfId="0" applyFont="1" applyFill="1" applyAlignment="1">
      <alignment vertical="center"/>
    </xf>
    <xf numFmtId="4" fontId="63" fillId="0" borderId="0" xfId="60" applyNumberFormat="1" applyFont="1" applyAlignment="1">
      <alignment horizontal="right"/>
    </xf>
    <xf numFmtId="178" fontId="3" fillId="8" borderId="10" xfId="60" applyNumberFormat="1" applyFont="1" applyFill="1" applyBorder="1" applyAlignment="1">
      <alignment horizontal="right"/>
    </xf>
    <xf numFmtId="178" fontId="2" fillId="32" borderId="10" xfId="60" applyNumberFormat="1" applyFont="1" applyFill="1" applyBorder="1" applyAlignment="1">
      <alignment horizontal="right"/>
    </xf>
    <xf numFmtId="4" fontId="3" fillId="36" borderId="10" xfId="60" applyNumberFormat="1" applyFont="1" applyFill="1" applyBorder="1" applyAlignment="1">
      <alignment horizontal="right"/>
    </xf>
    <xf numFmtId="4" fontId="3" fillId="36" borderId="10" xfId="60" applyNumberFormat="1" applyFont="1" applyFill="1" applyBorder="1" applyAlignment="1">
      <alignment horizontal="right" vertical="top"/>
    </xf>
    <xf numFmtId="4" fontId="2" fillId="32" borderId="10" xfId="60" applyNumberFormat="1" applyFont="1" applyFill="1" applyBorder="1" applyAlignment="1">
      <alignment horizontal="right" vertical="top"/>
    </xf>
    <xf numFmtId="4" fontId="18" fillId="34" borderId="12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36" borderId="10" xfId="60" applyNumberFormat="1" applyFont="1" applyFill="1" applyBorder="1" applyAlignment="1">
      <alignment/>
    </xf>
    <xf numFmtId="4" fontId="2" fillId="0" borderId="10" xfId="60" applyNumberFormat="1" applyFont="1" applyBorder="1" applyAlignment="1">
      <alignment/>
    </xf>
    <xf numFmtId="4" fontId="3" fillId="8" borderId="10" xfId="6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34" borderId="13" xfId="0" applyNumberFormat="1" applyFont="1" applyFill="1" applyBorder="1" applyAlignment="1">
      <alignment horizontal="right"/>
    </xf>
    <xf numFmtId="4" fontId="2" fillId="34" borderId="18" xfId="0" applyNumberFormat="1" applyFont="1" applyFill="1" applyBorder="1" applyAlignment="1">
      <alignment horizontal="right"/>
    </xf>
    <xf numFmtId="0" fontId="18" fillId="34" borderId="12" xfId="0" applyFont="1" applyFill="1" applyBorder="1" applyAlignment="1">
      <alignment horizontal="center"/>
    </xf>
    <xf numFmtId="4" fontId="2" fillId="32" borderId="10" xfId="60" applyNumberFormat="1" applyFont="1" applyFill="1" applyBorder="1" applyAlignment="1">
      <alignment/>
    </xf>
    <xf numFmtId="4" fontId="2" fillId="32" borderId="10" xfId="60" applyNumberFormat="1" applyFont="1" applyFill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2" borderId="0" xfId="0" applyNumberForma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71" fontId="6" fillId="0" borderId="10" xfId="6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1" fontId="6" fillId="0" borderId="10" xfId="60" applyFont="1" applyBorder="1" applyAlignment="1">
      <alignment horizontal="right" vertical="center" wrapText="1"/>
    </xf>
    <xf numFmtId="171" fontId="6" fillId="0" borderId="11" xfId="6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1" fontId="9" fillId="0" borderId="10" xfId="6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71" fontId="7" fillId="0" borderId="10" xfId="6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8" fontId="18" fillId="0" borderId="0" xfId="6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PageLayoutView="0" workbookViewId="0" topLeftCell="C7">
      <selection activeCell="B55" sqref="B54:B55"/>
    </sheetView>
  </sheetViews>
  <sheetFormatPr defaultColWidth="9.00390625" defaultRowHeight="12.75"/>
  <cols>
    <col min="1" max="1" width="8.875" style="7" customWidth="1"/>
    <col min="2" max="2" width="101.50390625" style="0" customWidth="1"/>
    <col min="3" max="3" width="18.125" style="5" customWidth="1"/>
    <col min="4" max="4" width="20.875" style="0" customWidth="1"/>
    <col min="5" max="5" width="13.50390625" style="0" customWidth="1"/>
    <col min="6" max="6" width="15.50390625" style="0" customWidth="1"/>
    <col min="7" max="7" width="12.125" style="0" customWidth="1"/>
    <col min="8" max="8" width="11.50390625" style="0" customWidth="1"/>
    <col min="9" max="9" width="9.25390625" style="0" customWidth="1"/>
  </cols>
  <sheetData>
    <row r="1" spans="3:4" ht="12.75">
      <c r="C1"/>
      <c r="D1" s="9"/>
    </row>
    <row r="2" spans="2:4" ht="17.25">
      <c r="B2" s="85" t="s">
        <v>134</v>
      </c>
      <c r="C2"/>
      <c r="D2" s="9"/>
    </row>
    <row r="3" spans="3:4" ht="12.75">
      <c r="C3"/>
      <c r="D3" s="9"/>
    </row>
    <row r="4" spans="3:4" ht="12.75">
      <c r="C4"/>
      <c r="D4" s="9"/>
    </row>
    <row r="5" spans="3:4" ht="12.75">
      <c r="C5"/>
      <c r="D5" s="9"/>
    </row>
    <row r="6" spans="3:4" ht="21" customHeight="1">
      <c r="C6"/>
      <c r="D6" s="9"/>
    </row>
    <row r="7" ht="18.75" customHeight="1" thickBot="1">
      <c r="B7" s="4"/>
    </row>
    <row r="8" spans="1:6" s="34" customFormat="1" ht="36.75" customHeight="1" thickBot="1">
      <c r="A8" s="35" t="s">
        <v>24</v>
      </c>
      <c r="B8" s="36" t="s">
        <v>84</v>
      </c>
      <c r="C8" s="82" t="s">
        <v>132</v>
      </c>
      <c r="D8" s="49" t="s">
        <v>135</v>
      </c>
      <c r="E8" s="54" t="s">
        <v>124</v>
      </c>
      <c r="F8" s="97" t="s">
        <v>125</v>
      </c>
    </row>
    <row r="9" spans="1:8" ht="15">
      <c r="A9" s="37" t="s">
        <v>3</v>
      </c>
      <c r="B9" s="38" t="s">
        <v>71</v>
      </c>
      <c r="C9" s="118">
        <v>7096307</v>
      </c>
      <c r="D9" s="89">
        <v>7171318</v>
      </c>
      <c r="E9" s="99">
        <v>75011</v>
      </c>
      <c r="F9" s="98"/>
      <c r="G9" s="76"/>
      <c r="H9" s="95"/>
    </row>
    <row r="10" spans="1:8" ht="15">
      <c r="A10" s="37" t="s">
        <v>25</v>
      </c>
      <c r="B10" s="38" t="s">
        <v>70</v>
      </c>
      <c r="C10" s="119">
        <f>SUM(C11:C30)</f>
        <v>7096307</v>
      </c>
      <c r="D10" s="90">
        <v>6964191</v>
      </c>
      <c r="E10" s="99">
        <f>SUM(E11:E30)</f>
        <v>218772</v>
      </c>
      <c r="F10" s="100">
        <f>SUM(F11:F30)</f>
        <v>86656</v>
      </c>
      <c r="G10" s="76"/>
      <c r="H10" s="95"/>
    </row>
    <row r="11" spans="1:8" ht="15.75" thickBot="1">
      <c r="A11" s="39"/>
      <c r="B11" s="42" t="s">
        <v>75</v>
      </c>
      <c r="C11" s="120">
        <v>3277250</v>
      </c>
      <c r="D11" s="91">
        <v>3278817</v>
      </c>
      <c r="E11" s="101"/>
      <c r="F11" s="102">
        <v>1567</v>
      </c>
      <c r="G11" s="76"/>
      <c r="H11" s="76"/>
    </row>
    <row r="12" spans="1:8" ht="15">
      <c r="A12" s="39"/>
      <c r="B12" s="42" t="s">
        <v>98</v>
      </c>
      <c r="C12" s="120">
        <v>989730</v>
      </c>
      <c r="D12" s="91">
        <v>990203</v>
      </c>
      <c r="E12" s="101"/>
      <c r="F12" s="103">
        <v>473</v>
      </c>
      <c r="G12" s="70"/>
      <c r="H12" s="70"/>
    </row>
    <row r="13" spans="1:8" ht="15">
      <c r="A13" s="39"/>
      <c r="B13" s="42" t="s">
        <v>97</v>
      </c>
      <c r="C13" s="120">
        <v>60000</v>
      </c>
      <c r="D13" s="91">
        <v>42805</v>
      </c>
      <c r="E13" s="104">
        <v>17195</v>
      </c>
      <c r="F13" s="105"/>
      <c r="G13" s="70"/>
      <c r="H13" s="70"/>
    </row>
    <row r="14" spans="1:8" ht="15">
      <c r="A14" s="39"/>
      <c r="B14" s="42" t="s">
        <v>12</v>
      </c>
      <c r="C14" s="120">
        <v>130000</v>
      </c>
      <c r="D14" s="91">
        <v>135289</v>
      </c>
      <c r="E14" s="106"/>
      <c r="F14" s="107">
        <v>5289</v>
      </c>
      <c r="G14" s="70"/>
      <c r="H14" s="70"/>
    </row>
    <row r="15" spans="1:6" ht="15">
      <c r="A15" s="39"/>
      <c r="B15" s="42" t="s">
        <v>101</v>
      </c>
      <c r="C15" s="120">
        <v>20000</v>
      </c>
      <c r="D15" s="91">
        <v>6250</v>
      </c>
      <c r="E15" s="104">
        <v>13750</v>
      </c>
      <c r="F15" s="105"/>
    </row>
    <row r="16" spans="1:6" ht="15">
      <c r="A16" s="39"/>
      <c r="B16" s="42" t="s">
        <v>99</v>
      </c>
      <c r="C16" s="120">
        <v>600000</v>
      </c>
      <c r="D16" s="91">
        <v>613072</v>
      </c>
      <c r="E16" s="106"/>
      <c r="F16" s="107">
        <v>13072</v>
      </c>
    </row>
    <row r="17" spans="1:6" ht="15">
      <c r="A17" s="39"/>
      <c r="B17" s="42" t="s">
        <v>100</v>
      </c>
      <c r="C17" s="120">
        <v>964191</v>
      </c>
      <c r="D17" s="91">
        <v>1023020</v>
      </c>
      <c r="E17" s="106"/>
      <c r="F17" s="107">
        <v>58829</v>
      </c>
    </row>
    <row r="18" spans="1:6" ht="15">
      <c r="A18" s="39"/>
      <c r="B18" s="42" t="s">
        <v>95</v>
      </c>
      <c r="C18" s="120">
        <v>64000</v>
      </c>
      <c r="D18" s="91">
        <v>64000</v>
      </c>
      <c r="E18" s="101"/>
      <c r="F18" s="108"/>
    </row>
    <row r="19" spans="1:6" ht="15">
      <c r="A19" s="39"/>
      <c r="B19" s="42" t="s">
        <v>94</v>
      </c>
      <c r="C19" s="120">
        <v>10000</v>
      </c>
      <c r="D19" s="91">
        <v>10000</v>
      </c>
      <c r="E19" s="101"/>
      <c r="F19" s="108"/>
    </row>
    <row r="20" spans="1:6" ht="15">
      <c r="A20" s="39"/>
      <c r="B20" s="42" t="s">
        <v>96</v>
      </c>
      <c r="C20" s="120">
        <v>6000</v>
      </c>
      <c r="D20" s="91">
        <v>6000</v>
      </c>
      <c r="E20" s="101"/>
      <c r="F20" s="108"/>
    </row>
    <row r="21" spans="1:6" ht="15">
      <c r="A21" s="39"/>
      <c r="B21" s="42" t="s">
        <v>102</v>
      </c>
      <c r="C21" s="120">
        <v>203520</v>
      </c>
      <c r="D21" s="91">
        <v>203520</v>
      </c>
      <c r="E21" s="101"/>
      <c r="F21" s="105"/>
    </row>
    <row r="22" spans="1:6" ht="15">
      <c r="A22" s="39"/>
      <c r="B22" s="42" t="s">
        <v>111</v>
      </c>
      <c r="C22" s="120">
        <v>90000</v>
      </c>
      <c r="D22" s="91">
        <v>46300</v>
      </c>
      <c r="E22" s="104">
        <v>43700</v>
      </c>
      <c r="F22" s="105"/>
    </row>
    <row r="23" spans="1:6" ht="15">
      <c r="A23" s="39"/>
      <c r="B23" s="42" t="s">
        <v>85</v>
      </c>
      <c r="C23" s="120">
        <v>40000</v>
      </c>
      <c r="D23" s="91">
        <v>0</v>
      </c>
      <c r="E23" s="104">
        <v>40000</v>
      </c>
      <c r="F23" s="105"/>
    </row>
    <row r="24" spans="1:6" ht="15">
      <c r="A24" s="39"/>
      <c r="B24" s="42" t="s">
        <v>13</v>
      </c>
      <c r="C24" s="120">
        <v>5100</v>
      </c>
      <c r="D24" s="91">
        <v>4500</v>
      </c>
      <c r="E24" s="104">
        <v>600</v>
      </c>
      <c r="F24" s="105"/>
    </row>
    <row r="25" spans="1:6" ht="15">
      <c r="A25" s="39"/>
      <c r="B25" s="42" t="s">
        <v>103</v>
      </c>
      <c r="C25" s="120">
        <v>40000</v>
      </c>
      <c r="D25" s="91">
        <v>40000</v>
      </c>
      <c r="E25" s="109"/>
      <c r="F25" s="110"/>
    </row>
    <row r="26" spans="1:6" ht="15">
      <c r="A26" s="39"/>
      <c r="B26" s="42" t="s">
        <v>14</v>
      </c>
      <c r="C26" s="120">
        <v>35000</v>
      </c>
      <c r="D26" s="91">
        <v>42426</v>
      </c>
      <c r="E26" s="106"/>
      <c r="F26" s="107">
        <v>7426</v>
      </c>
    </row>
    <row r="27" spans="1:6" ht="15">
      <c r="A27" s="39"/>
      <c r="B27" s="42" t="s">
        <v>105</v>
      </c>
      <c r="C27" s="120">
        <v>80000</v>
      </c>
      <c r="D27" s="91">
        <v>74962</v>
      </c>
      <c r="E27" s="104">
        <v>5038</v>
      </c>
      <c r="F27" s="105"/>
    </row>
    <row r="28" spans="1:6" ht="15">
      <c r="A28" s="39"/>
      <c r="B28" s="42" t="s">
        <v>104</v>
      </c>
      <c r="C28" s="120">
        <v>90000</v>
      </c>
      <c r="D28" s="91">
        <v>84800</v>
      </c>
      <c r="E28" s="104">
        <v>5200</v>
      </c>
      <c r="F28" s="105"/>
    </row>
    <row r="29" spans="1:6" ht="15">
      <c r="A29" s="39"/>
      <c r="B29" s="42" t="s">
        <v>122</v>
      </c>
      <c r="C29" s="120">
        <v>105000</v>
      </c>
      <c r="D29" s="91">
        <v>34880</v>
      </c>
      <c r="E29" s="104">
        <v>70120</v>
      </c>
      <c r="F29" s="105"/>
    </row>
    <row r="30" spans="1:6" ht="15.75" thickBot="1">
      <c r="A30" s="39"/>
      <c r="B30" s="42" t="s">
        <v>21</v>
      </c>
      <c r="C30" s="120">
        <v>286516</v>
      </c>
      <c r="D30" s="91">
        <v>216396</v>
      </c>
      <c r="E30" s="111">
        <v>23169</v>
      </c>
      <c r="F30" s="112"/>
    </row>
    <row r="31" spans="1:6" ht="15">
      <c r="A31" s="8"/>
      <c r="B31" s="86"/>
      <c r="C31" s="87"/>
      <c r="D31" s="70"/>
      <c r="E31" s="50"/>
      <c r="F31" s="50"/>
    </row>
    <row r="32" spans="1:6" s="34" customFormat="1" ht="36.75" customHeight="1" thickBot="1">
      <c r="A32" s="31" t="s">
        <v>26</v>
      </c>
      <c r="B32" s="32" t="s">
        <v>89</v>
      </c>
      <c r="C32" s="83" t="s">
        <v>132</v>
      </c>
      <c r="D32" s="114" t="s">
        <v>136</v>
      </c>
      <c r="E32" s="51"/>
      <c r="F32" s="51"/>
    </row>
    <row r="33" spans="1:10" ht="15">
      <c r="A33" s="37" t="s">
        <v>3</v>
      </c>
      <c r="B33" s="38" t="s">
        <v>22</v>
      </c>
      <c r="C33" s="116">
        <v>2253526</v>
      </c>
      <c r="D33" s="93">
        <v>2268658</v>
      </c>
      <c r="E33" s="121">
        <v>5432</v>
      </c>
      <c r="F33" s="62"/>
      <c r="G33" s="76"/>
      <c r="H33" s="95"/>
      <c r="I33" s="70"/>
      <c r="J33" s="70"/>
    </row>
    <row r="34" spans="1:10" ht="15">
      <c r="A34" s="37" t="s">
        <v>25</v>
      </c>
      <c r="B34" s="38" t="s">
        <v>110</v>
      </c>
      <c r="C34" s="88">
        <v>2253526</v>
      </c>
      <c r="D34" s="93">
        <v>2143713</v>
      </c>
      <c r="E34" s="56">
        <f>SUM(E35:E47)</f>
        <v>224322</v>
      </c>
      <c r="F34" s="59">
        <f>SUM(F35:F47)</f>
        <v>114509</v>
      </c>
      <c r="G34" s="76"/>
      <c r="H34" s="95"/>
      <c r="I34" s="70"/>
      <c r="J34" s="70"/>
    </row>
    <row r="35" spans="1:10" ht="15">
      <c r="A35" s="39"/>
      <c r="B35" s="42" t="s">
        <v>72</v>
      </c>
      <c r="C35" s="117">
        <v>974100</v>
      </c>
      <c r="D35" s="94">
        <v>811936</v>
      </c>
      <c r="E35" s="57">
        <v>162164</v>
      </c>
      <c r="F35" s="113"/>
      <c r="G35" s="76"/>
      <c r="H35" s="76"/>
      <c r="I35" s="70"/>
      <c r="J35" s="70"/>
    </row>
    <row r="36" spans="1:10" ht="15">
      <c r="A36" s="39"/>
      <c r="B36" s="42" t="s">
        <v>11</v>
      </c>
      <c r="C36" s="117">
        <v>294178</v>
      </c>
      <c r="D36" s="94">
        <v>245204</v>
      </c>
      <c r="E36" s="57">
        <v>48974</v>
      </c>
      <c r="F36" s="58"/>
      <c r="G36" s="70"/>
      <c r="H36" s="70"/>
      <c r="I36" s="70"/>
      <c r="J36" s="70"/>
    </row>
    <row r="37" spans="1:10" ht="15">
      <c r="A37" s="39"/>
      <c r="B37" s="42" t="s">
        <v>109</v>
      </c>
      <c r="C37" s="117">
        <v>110000</v>
      </c>
      <c r="D37" s="94">
        <v>122863</v>
      </c>
      <c r="E37" s="72"/>
      <c r="F37" s="63">
        <v>12863</v>
      </c>
      <c r="G37" s="70"/>
      <c r="H37" s="70"/>
      <c r="I37" s="70"/>
      <c r="J37" s="70"/>
    </row>
    <row r="38" spans="1:10" ht="15">
      <c r="A38" s="39"/>
      <c r="B38" s="42" t="s">
        <v>91</v>
      </c>
      <c r="C38" s="117">
        <v>58464</v>
      </c>
      <c r="D38" s="94">
        <v>54406</v>
      </c>
      <c r="E38" s="57">
        <v>4058</v>
      </c>
      <c r="F38" s="60"/>
      <c r="G38" s="70"/>
      <c r="H38" s="70"/>
      <c r="I38" s="70"/>
      <c r="J38" s="70"/>
    </row>
    <row r="39" spans="1:10" ht="15">
      <c r="A39" s="39"/>
      <c r="B39" s="42" t="s">
        <v>15</v>
      </c>
      <c r="C39" s="117">
        <v>65000</v>
      </c>
      <c r="D39" s="94">
        <v>96592</v>
      </c>
      <c r="E39" s="55"/>
      <c r="F39" s="63">
        <v>31592</v>
      </c>
      <c r="G39" s="70"/>
      <c r="H39" s="70"/>
      <c r="I39" s="70"/>
      <c r="J39" s="70"/>
    </row>
    <row r="40" spans="1:10" ht="15">
      <c r="A40" s="39"/>
      <c r="B40" s="42" t="s">
        <v>16</v>
      </c>
      <c r="C40" s="117">
        <v>309000</v>
      </c>
      <c r="D40" s="94">
        <v>308953</v>
      </c>
      <c r="E40" s="57">
        <v>47</v>
      </c>
      <c r="F40" s="58"/>
      <c r="G40" s="70"/>
      <c r="H40" s="70"/>
      <c r="I40" s="70"/>
      <c r="J40" s="70"/>
    </row>
    <row r="41" spans="1:10" ht="15">
      <c r="A41" s="39"/>
      <c r="B41" s="42" t="s">
        <v>17</v>
      </c>
      <c r="C41" s="117">
        <v>63600</v>
      </c>
      <c r="D41" s="94">
        <v>63600</v>
      </c>
      <c r="E41" s="55"/>
      <c r="F41" s="58"/>
      <c r="G41" s="70"/>
      <c r="H41" s="70"/>
      <c r="I41" s="70"/>
      <c r="J41" s="70"/>
    </row>
    <row r="42" spans="1:10" ht="15">
      <c r="A42" s="39"/>
      <c r="B42" s="42" t="s">
        <v>19</v>
      </c>
      <c r="C42" s="117">
        <v>18000</v>
      </c>
      <c r="D42" s="94">
        <v>18000</v>
      </c>
      <c r="E42" s="72"/>
      <c r="F42" s="58"/>
      <c r="G42" s="70"/>
      <c r="H42" s="70"/>
      <c r="I42" s="70"/>
      <c r="J42" s="70"/>
    </row>
    <row r="43" spans="1:10" ht="15">
      <c r="A43" s="39"/>
      <c r="B43" s="42" t="s">
        <v>20</v>
      </c>
      <c r="C43" s="117">
        <v>50000</v>
      </c>
      <c r="D43" s="94">
        <v>50178</v>
      </c>
      <c r="E43" s="72"/>
      <c r="F43" s="63">
        <v>178</v>
      </c>
      <c r="G43" s="70"/>
      <c r="H43" s="70"/>
      <c r="I43" s="70"/>
      <c r="J43" s="70"/>
    </row>
    <row r="44" spans="1:10" ht="15">
      <c r="A44" s="39"/>
      <c r="B44" s="42" t="s">
        <v>106</v>
      </c>
      <c r="C44" s="117">
        <v>51000</v>
      </c>
      <c r="D44" s="94">
        <v>50020</v>
      </c>
      <c r="E44" s="57">
        <v>980</v>
      </c>
      <c r="F44" s="60"/>
      <c r="G44" s="70"/>
      <c r="H44" s="70"/>
      <c r="I44" s="70"/>
      <c r="J44" s="70"/>
    </row>
    <row r="45" spans="1:10" ht="15">
      <c r="A45" s="39"/>
      <c r="B45" s="42" t="s">
        <v>88</v>
      </c>
      <c r="C45" s="117">
        <v>40000</v>
      </c>
      <c r="D45" s="94">
        <v>34000</v>
      </c>
      <c r="E45" s="57">
        <v>6000</v>
      </c>
      <c r="F45" s="60"/>
      <c r="G45" s="70"/>
      <c r="H45" s="70"/>
      <c r="I45" s="70"/>
      <c r="J45" s="70"/>
    </row>
    <row r="46" spans="1:6" ht="15">
      <c r="A46" s="39"/>
      <c r="B46" s="42" t="s">
        <v>18</v>
      </c>
      <c r="C46" s="117">
        <v>60000</v>
      </c>
      <c r="D46" s="94">
        <v>57901</v>
      </c>
      <c r="E46" s="57">
        <v>2099</v>
      </c>
      <c r="F46" s="60"/>
    </row>
    <row r="47" spans="1:6" ht="15.75" thickBot="1">
      <c r="A47" s="41"/>
      <c r="B47" s="42" t="s">
        <v>21</v>
      </c>
      <c r="C47" s="117">
        <v>160184</v>
      </c>
      <c r="D47" s="94">
        <v>230060</v>
      </c>
      <c r="E47" s="68"/>
      <c r="F47" s="69">
        <v>69876</v>
      </c>
    </row>
    <row r="48" ht="15">
      <c r="C48" s="6"/>
    </row>
    <row r="49" spans="2:8" ht="15">
      <c r="B49" s="74" t="s">
        <v>130</v>
      </c>
      <c r="C49" s="6"/>
      <c r="G49" s="70"/>
      <c r="H49" s="71"/>
    </row>
    <row r="50" ht="15">
      <c r="B50" s="44"/>
    </row>
    <row r="51" spans="2:5" ht="15">
      <c r="B51" s="45" t="s">
        <v>113</v>
      </c>
      <c r="E51" s="95"/>
    </row>
    <row r="52" spans="2:3" ht="15">
      <c r="B52" s="43" t="s">
        <v>121</v>
      </c>
      <c r="C52" s="52">
        <v>280000</v>
      </c>
    </row>
    <row r="53" spans="2:3" ht="15">
      <c r="B53" s="43" t="s">
        <v>114</v>
      </c>
      <c r="C53" s="52">
        <v>13600</v>
      </c>
    </row>
    <row r="54" spans="2:3" ht="15">
      <c r="B54" s="43" t="s">
        <v>115</v>
      </c>
      <c r="C54" s="52">
        <v>27040</v>
      </c>
    </row>
    <row r="55" spans="2:3" ht="15">
      <c r="B55" s="43" t="s">
        <v>116</v>
      </c>
      <c r="C55" s="52">
        <v>60640</v>
      </c>
    </row>
    <row r="56" spans="2:3" ht="15">
      <c r="B56" s="43" t="s">
        <v>117</v>
      </c>
      <c r="C56" s="52">
        <v>94598</v>
      </c>
    </row>
    <row r="57" spans="2:3" ht="15">
      <c r="B57" s="43" t="s">
        <v>120</v>
      </c>
      <c r="C57" s="52">
        <v>22600</v>
      </c>
    </row>
    <row r="58" spans="2:3" ht="15">
      <c r="B58" s="43" t="s">
        <v>119</v>
      </c>
      <c r="C58" s="52">
        <v>11400</v>
      </c>
    </row>
    <row r="59" spans="2:3" ht="15">
      <c r="B59" s="45" t="s">
        <v>118</v>
      </c>
      <c r="C59" s="115">
        <f>SUM(C52:C58)</f>
        <v>509878</v>
      </c>
    </row>
    <row r="61" spans="2:3" ht="15">
      <c r="B61" s="45" t="s">
        <v>137</v>
      </c>
      <c r="C61" s="166">
        <v>543696</v>
      </c>
    </row>
    <row r="62" ht="12">
      <c r="C62"/>
    </row>
    <row r="63" ht="12">
      <c r="C63"/>
    </row>
    <row r="64" ht="12">
      <c r="C64"/>
    </row>
    <row r="65" ht="12">
      <c r="C65"/>
    </row>
    <row r="66" ht="12">
      <c r="C66"/>
    </row>
    <row r="67" ht="12">
      <c r="C67"/>
    </row>
    <row r="68" ht="12">
      <c r="C68"/>
    </row>
    <row r="69" ht="12">
      <c r="C69"/>
    </row>
    <row r="70" ht="12">
      <c r="C70"/>
    </row>
  </sheetData>
  <sheetProtection/>
  <printOptions gridLines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9">
      <selection activeCell="A39" sqref="A39"/>
    </sheetView>
  </sheetViews>
  <sheetFormatPr defaultColWidth="9.00390625" defaultRowHeight="12.75"/>
  <cols>
    <col min="1" max="1" width="7.00390625" style="0" customWidth="1"/>
    <col min="2" max="2" width="14.50390625" style="0" customWidth="1"/>
    <col min="4" max="4" width="7.50390625" style="0" customWidth="1"/>
    <col min="5" max="5" width="3.50390625" style="0" hidden="1" customWidth="1"/>
    <col min="6" max="6" width="6.50390625" style="0" customWidth="1"/>
    <col min="7" max="7" width="14.50390625" style="0" customWidth="1"/>
    <col min="8" max="8" width="14.00390625" style="0" customWidth="1"/>
    <col min="9" max="9" width="16.125" style="0" bestFit="1" customWidth="1"/>
    <col min="10" max="10" width="15.50390625" style="0" customWidth="1"/>
    <col min="14" max="14" width="12.875" style="0" bestFit="1" customWidth="1"/>
  </cols>
  <sheetData>
    <row r="1" ht="12.75">
      <c r="J1" s="9" t="s">
        <v>29</v>
      </c>
    </row>
    <row r="2" ht="12.75">
      <c r="J2" s="9" t="s">
        <v>30</v>
      </c>
    </row>
    <row r="3" ht="12.75">
      <c r="J3" s="9" t="s">
        <v>31</v>
      </c>
    </row>
    <row r="4" ht="12.75">
      <c r="J4" s="9" t="s">
        <v>77</v>
      </c>
    </row>
    <row r="5" ht="12.75">
      <c r="J5" s="9" t="s">
        <v>32</v>
      </c>
    </row>
    <row r="6" ht="12.75">
      <c r="J6" s="9" t="s">
        <v>33</v>
      </c>
    </row>
    <row r="7" ht="12.75">
      <c r="A7" s="9"/>
    </row>
    <row r="8" spans="1:11" ht="17.25">
      <c r="A8" s="152" t="s">
        <v>34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7.25">
      <c r="A9" s="153" t="s">
        <v>76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s="26" customFormat="1" ht="9.75">
      <c r="A10" s="145" t="s">
        <v>0</v>
      </c>
      <c r="B10" s="145" t="s">
        <v>35</v>
      </c>
      <c r="C10" s="145"/>
      <c r="D10" s="145"/>
      <c r="E10" s="145"/>
      <c r="F10" s="145" t="s">
        <v>65</v>
      </c>
      <c r="G10" s="145" t="s">
        <v>66</v>
      </c>
      <c r="H10" s="145" t="s">
        <v>67</v>
      </c>
      <c r="I10" s="145" t="s">
        <v>68</v>
      </c>
      <c r="J10" s="145" t="s">
        <v>36</v>
      </c>
      <c r="K10" s="145"/>
    </row>
    <row r="11" spans="1:11" s="26" customFormat="1" ht="23.2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ht="15.75" customHeight="1">
      <c r="A12" s="141" t="s">
        <v>37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ht="15">
      <c r="A13" s="136">
        <v>1</v>
      </c>
      <c r="B13" s="137" t="s">
        <v>38</v>
      </c>
      <c r="C13" s="138"/>
      <c r="D13" s="138"/>
      <c r="E13" s="138"/>
      <c r="F13" s="136">
        <v>1</v>
      </c>
      <c r="G13" s="18">
        <v>50000</v>
      </c>
      <c r="H13" s="18">
        <v>50000</v>
      </c>
      <c r="I13" s="143">
        <v>600000</v>
      </c>
      <c r="J13" s="139" t="s">
        <v>39</v>
      </c>
      <c r="K13" s="139"/>
    </row>
    <row r="14" spans="1:11" ht="14.25" customHeight="1">
      <c r="A14" s="136"/>
      <c r="B14" s="137"/>
      <c r="C14" s="138"/>
      <c r="D14" s="138"/>
      <c r="E14" s="138"/>
      <c r="F14" s="136"/>
      <c r="G14" s="18"/>
      <c r="H14" s="18"/>
      <c r="I14" s="144"/>
      <c r="J14" s="139"/>
      <c r="K14" s="139"/>
    </row>
    <row r="15" spans="1:11" ht="28.5" customHeight="1">
      <c r="A15" s="15">
        <v>2</v>
      </c>
      <c r="B15" s="137" t="s">
        <v>40</v>
      </c>
      <c r="C15" s="137"/>
      <c r="D15" s="137"/>
      <c r="E15" s="137"/>
      <c r="F15" s="15">
        <v>1</v>
      </c>
      <c r="G15" s="18">
        <v>40000</v>
      </c>
      <c r="H15" s="18">
        <v>40000</v>
      </c>
      <c r="I15" s="18">
        <v>480000</v>
      </c>
      <c r="J15" s="139" t="s">
        <v>39</v>
      </c>
      <c r="K15" s="139"/>
    </row>
    <row r="16" spans="1:11" ht="15">
      <c r="A16" s="136">
        <v>3</v>
      </c>
      <c r="B16" s="137" t="s">
        <v>69</v>
      </c>
      <c r="C16" s="138"/>
      <c r="D16" s="138"/>
      <c r="E16" s="138"/>
      <c r="F16" s="136">
        <v>1</v>
      </c>
      <c r="G16" s="18"/>
      <c r="H16" s="18"/>
      <c r="I16" s="148">
        <v>480000</v>
      </c>
      <c r="J16" s="139" t="s">
        <v>41</v>
      </c>
      <c r="K16" s="139"/>
    </row>
    <row r="17" spans="1:11" ht="24" customHeight="1">
      <c r="A17" s="136"/>
      <c r="B17" s="137"/>
      <c r="C17" s="138"/>
      <c r="D17" s="138"/>
      <c r="E17" s="138"/>
      <c r="F17" s="147"/>
      <c r="G17" s="19">
        <v>40000</v>
      </c>
      <c r="H17" s="19">
        <v>40000</v>
      </c>
      <c r="I17" s="149"/>
      <c r="J17" s="139"/>
      <c r="K17" s="139"/>
    </row>
    <row r="18" spans="1:11" ht="15">
      <c r="A18" s="15"/>
      <c r="B18" s="155" t="s">
        <v>42</v>
      </c>
      <c r="C18" s="155"/>
      <c r="D18" s="155"/>
      <c r="E18" s="155"/>
      <c r="F18" s="16">
        <v>3</v>
      </c>
      <c r="G18" s="20"/>
      <c r="H18" s="20"/>
      <c r="I18" s="21">
        <f>SUM(I13:I17)</f>
        <v>1560000</v>
      </c>
      <c r="J18" s="14"/>
      <c r="K18" s="14"/>
    </row>
    <row r="19" spans="1:11" ht="15.75" customHeight="1">
      <c r="A19" s="141" t="s">
        <v>43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</row>
    <row r="20" spans="1:11" ht="54" customHeight="1">
      <c r="A20" s="15">
        <v>4</v>
      </c>
      <c r="B20" s="138" t="s">
        <v>44</v>
      </c>
      <c r="C20" s="138"/>
      <c r="D20" s="138"/>
      <c r="E20" s="138"/>
      <c r="F20" s="15">
        <v>4</v>
      </c>
      <c r="G20" s="18">
        <v>25000</v>
      </c>
      <c r="H20" s="18">
        <f>F20*G20</f>
        <v>100000</v>
      </c>
      <c r="I20" s="18">
        <f>H20*12</f>
        <v>1200000</v>
      </c>
      <c r="J20" s="140" t="s">
        <v>78</v>
      </c>
      <c r="K20" s="140"/>
    </row>
    <row r="21" spans="1:14" ht="36.75" customHeight="1">
      <c r="A21" s="15">
        <v>5</v>
      </c>
      <c r="B21" s="138" t="s">
        <v>45</v>
      </c>
      <c r="C21" s="138"/>
      <c r="D21" s="138"/>
      <c r="E21" s="138"/>
      <c r="F21" s="15">
        <v>4</v>
      </c>
      <c r="G21" s="18">
        <v>13750</v>
      </c>
      <c r="H21" s="18">
        <f>G21*F21</f>
        <v>55000</v>
      </c>
      <c r="I21" s="18">
        <f>H21*12</f>
        <v>660000</v>
      </c>
      <c r="J21" s="140" t="s">
        <v>46</v>
      </c>
      <c r="K21" s="140"/>
      <c r="N21" s="29"/>
    </row>
    <row r="22" spans="1:11" ht="27" customHeight="1">
      <c r="A22" s="15">
        <v>6</v>
      </c>
      <c r="B22" s="138" t="s">
        <v>47</v>
      </c>
      <c r="C22" s="138"/>
      <c r="D22" s="138"/>
      <c r="E22" s="138"/>
      <c r="F22" s="15">
        <v>1</v>
      </c>
      <c r="G22" s="18">
        <v>17500</v>
      </c>
      <c r="H22" s="18">
        <f>F22*G22</f>
        <v>17500</v>
      </c>
      <c r="I22" s="18">
        <f>H22*12</f>
        <v>210000</v>
      </c>
      <c r="J22" s="140" t="s">
        <v>48</v>
      </c>
      <c r="K22" s="140"/>
    </row>
    <row r="23" spans="1:11" ht="15" customHeight="1">
      <c r="A23" s="136">
        <v>7</v>
      </c>
      <c r="B23" s="150" t="s">
        <v>49</v>
      </c>
      <c r="C23" s="150"/>
      <c r="D23" s="151" t="s">
        <v>50</v>
      </c>
      <c r="E23" s="151"/>
      <c r="F23" s="15"/>
      <c r="G23" s="148">
        <v>22500</v>
      </c>
      <c r="H23" s="154">
        <f>G23*F24</f>
        <v>45000</v>
      </c>
      <c r="I23" s="154">
        <f>H23*3</f>
        <v>135000</v>
      </c>
      <c r="J23" s="140" t="s">
        <v>52</v>
      </c>
      <c r="K23" s="140"/>
    </row>
    <row r="24" spans="1:11" ht="15">
      <c r="A24" s="136"/>
      <c r="B24" s="150"/>
      <c r="C24" s="150"/>
      <c r="D24" s="151" t="s">
        <v>51</v>
      </c>
      <c r="E24" s="151"/>
      <c r="F24" s="15">
        <v>2</v>
      </c>
      <c r="G24" s="148"/>
      <c r="H24" s="154"/>
      <c r="I24" s="154"/>
      <c r="J24" s="140"/>
      <c r="K24" s="140"/>
    </row>
    <row r="25" spans="1:11" ht="13.5" customHeight="1">
      <c r="A25" s="136"/>
      <c r="B25" s="150"/>
      <c r="C25" s="150"/>
      <c r="D25" s="151" t="s">
        <v>53</v>
      </c>
      <c r="E25" s="151"/>
      <c r="F25" s="22"/>
      <c r="G25" s="148">
        <v>18900</v>
      </c>
      <c r="H25" s="148">
        <f>G25*F24</f>
        <v>37800</v>
      </c>
      <c r="I25" s="148">
        <f>H25*9</f>
        <v>340200</v>
      </c>
      <c r="J25" s="140"/>
      <c r="K25" s="140"/>
    </row>
    <row r="26" spans="1:11" ht="15">
      <c r="A26" s="136"/>
      <c r="B26" s="150"/>
      <c r="C26" s="150"/>
      <c r="D26" s="151" t="s">
        <v>54</v>
      </c>
      <c r="E26" s="151"/>
      <c r="F26" s="15">
        <v>2</v>
      </c>
      <c r="G26" s="148"/>
      <c r="H26" s="148"/>
      <c r="I26" s="148"/>
      <c r="J26" s="140"/>
      <c r="K26" s="140"/>
    </row>
    <row r="27" spans="1:11" ht="15">
      <c r="A27" s="15"/>
      <c r="B27" s="155" t="s">
        <v>42</v>
      </c>
      <c r="C27" s="155"/>
      <c r="D27" s="155"/>
      <c r="E27" s="155"/>
      <c r="F27" s="16">
        <v>13</v>
      </c>
      <c r="G27" s="23"/>
      <c r="H27" s="23"/>
      <c r="I27" s="23">
        <f>SUM(I20:I26)</f>
        <v>2545200</v>
      </c>
      <c r="J27" s="156"/>
      <c r="K27" s="156"/>
    </row>
    <row r="28" spans="1:11" ht="15">
      <c r="A28" s="15"/>
      <c r="B28" s="155" t="s">
        <v>55</v>
      </c>
      <c r="C28" s="155"/>
      <c r="D28" s="155"/>
      <c r="E28" s="155"/>
      <c r="F28" s="16">
        <v>16</v>
      </c>
      <c r="G28" s="23"/>
      <c r="H28" s="23"/>
      <c r="I28" s="23">
        <v>4105200</v>
      </c>
      <c r="J28" s="156"/>
      <c r="K28" s="156"/>
    </row>
    <row r="29" spans="1:10" ht="12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1" ht="15">
      <c r="A30" s="161" t="s">
        <v>83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</row>
    <row r="31" spans="1:11" ht="34.5">
      <c r="A31" s="13" t="s">
        <v>0</v>
      </c>
      <c r="B31" s="157" t="s">
        <v>35</v>
      </c>
      <c r="C31" s="157"/>
      <c r="D31" s="157"/>
      <c r="E31" s="157"/>
      <c r="F31" s="24" t="s">
        <v>56</v>
      </c>
      <c r="G31" s="13" t="s">
        <v>57</v>
      </c>
      <c r="H31" s="13" t="s">
        <v>58</v>
      </c>
      <c r="I31" s="13" t="s">
        <v>2</v>
      </c>
      <c r="J31" s="157" t="s">
        <v>36</v>
      </c>
      <c r="K31" s="157"/>
    </row>
    <row r="32" spans="1:11" ht="39" customHeight="1">
      <c r="A32" s="13">
        <v>1</v>
      </c>
      <c r="B32" s="146" t="s">
        <v>44</v>
      </c>
      <c r="C32" s="146"/>
      <c r="D32" s="146"/>
      <c r="E32" s="146"/>
      <c r="F32" s="13">
        <v>4</v>
      </c>
      <c r="G32" s="17">
        <v>25000</v>
      </c>
      <c r="H32" s="13">
        <v>80</v>
      </c>
      <c r="I32" s="17">
        <v>80000</v>
      </c>
      <c r="J32" s="139" t="s">
        <v>79</v>
      </c>
      <c r="K32" s="139"/>
    </row>
    <row r="33" spans="1:11" ht="42" customHeight="1">
      <c r="A33" s="13">
        <v>2</v>
      </c>
      <c r="B33" s="146" t="s">
        <v>45</v>
      </c>
      <c r="C33" s="146"/>
      <c r="D33" s="146"/>
      <c r="E33" s="146"/>
      <c r="F33" s="13">
        <v>4</v>
      </c>
      <c r="G33" s="30">
        <v>13750</v>
      </c>
      <c r="H33" s="13">
        <v>70</v>
      </c>
      <c r="I33" s="17">
        <v>38500</v>
      </c>
      <c r="J33" s="139" t="s">
        <v>79</v>
      </c>
      <c r="K33" s="139"/>
    </row>
    <row r="34" spans="1:11" ht="45" customHeight="1">
      <c r="A34" s="13">
        <v>3</v>
      </c>
      <c r="B34" s="146" t="s">
        <v>47</v>
      </c>
      <c r="C34" s="146"/>
      <c r="D34" s="146"/>
      <c r="E34" s="146"/>
      <c r="F34" s="13">
        <v>1</v>
      </c>
      <c r="G34" s="17">
        <v>17500</v>
      </c>
      <c r="H34" s="13">
        <v>50</v>
      </c>
      <c r="I34" s="17">
        <v>8750</v>
      </c>
      <c r="J34" s="139" t="s">
        <v>79</v>
      </c>
      <c r="K34" s="139"/>
    </row>
    <row r="35" spans="1:11" ht="45.75" customHeight="1">
      <c r="A35" s="13">
        <v>4</v>
      </c>
      <c r="B35" s="146" t="s">
        <v>59</v>
      </c>
      <c r="C35" s="146"/>
      <c r="D35" s="146"/>
      <c r="E35" s="146"/>
      <c r="F35" s="13">
        <v>2</v>
      </c>
      <c r="G35" s="17">
        <v>18900</v>
      </c>
      <c r="H35" s="13">
        <v>50</v>
      </c>
      <c r="I35" s="17">
        <v>18900</v>
      </c>
      <c r="J35" s="139" t="s">
        <v>79</v>
      </c>
      <c r="K35" s="139"/>
    </row>
    <row r="36" spans="1:11" ht="15">
      <c r="A36" s="13"/>
      <c r="B36" s="158" t="s">
        <v>42</v>
      </c>
      <c r="C36" s="158"/>
      <c r="D36" s="158"/>
      <c r="E36" s="158"/>
      <c r="F36" s="25">
        <v>11</v>
      </c>
      <c r="G36" s="25"/>
      <c r="H36" s="25"/>
      <c r="I36" s="27">
        <f>SUM(I32:I35)</f>
        <v>146150</v>
      </c>
      <c r="J36" s="159"/>
      <c r="K36" s="160"/>
    </row>
    <row r="37" ht="15">
      <c r="A37" s="11"/>
    </row>
    <row r="38" spans="1:9" ht="15">
      <c r="A38" s="163" t="s">
        <v>90</v>
      </c>
      <c r="B38" s="163"/>
      <c r="C38" s="163"/>
      <c r="D38" s="163"/>
      <c r="E38" s="163"/>
      <c r="F38" s="163"/>
      <c r="G38" s="163"/>
      <c r="H38" s="163"/>
      <c r="I38" s="163"/>
    </row>
    <row r="39" ht="9" customHeight="1">
      <c r="A39" s="12"/>
    </row>
    <row r="40" spans="1:9" ht="26.25" customHeight="1">
      <c r="A40" s="157" t="s">
        <v>0</v>
      </c>
      <c r="B40" s="157" t="s">
        <v>60</v>
      </c>
      <c r="C40" s="157"/>
      <c r="D40" s="157"/>
      <c r="E40" s="157"/>
      <c r="F40" s="157"/>
      <c r="G40" s="164" t="s">
        <v>2</v>
      </c>
      <c r="H40" s="13" t="s">
        <v>61</v>
      </c>
      <c r="I40" s="157" t="s">
        <v>42</v>
      </c>
    </row>
    <row r="41" spans="1:9" ht="25.5">
      <c r="A41" s="157"/>
      <c r="B41" s="157"/>
      <c r="C41" s="157"/>
      <c r="D41" s="157"/>
      <c r="E41" s="157"/>
      <c r="F41" s="157"/>
      <c r="G41" s="165"/>
      <c r="H41" s="13" t="s">
        <v>73</v>
      </c>
      <c r="I41" s="157"/>
    </row>
    <row r="42" spans="1:9" ht="15.75" customHeight="1">
      <c r="A42" s="15">
        <v>1</v>
      </c>
      <c r="B42" s="136" t="s">
        <v>62</v>
      </c>
      <c r="C42" s="136"/>
      <c r="D42" s="136"/>
      <c r="E42" s="136"/>
      <c r="F42" s="136"/>
      <c r="G42" s="18">
        <v>1560000</v>
      </c>
      <c r="H42" s="18"/>
      <c r="I42" s="18"/>
    </row>
    <row r="43" spans="1:9" ht="15.75" customHeight="1">
      <c r="A43" s="15">
        <v>2</v>
      </c>
      <c r="B43" s="136" t="s">
        <v>63</v>
      </c>
      <c r="C43" s="136"/>
      <c r="D43" s="136"/>
      <c r="E43" s="136"/>
      <c r="F43" s="136"/>
      <c r="G43" s="18">
        <v>2545200</v>
      </c>
      <c r="H43" s="18"/>
      <c r="I43" s="18"/>
    </row>
    <row r="44" spans="1:9" ht="15">
      <c r="A44" s="15">
        <v>3</v>
      </c>
      <c r="B44" s="136" t="s">
        <v>64</v>
      </c>
      <c r="C44" s="136"/>
      <c r="D44" s="136"/>
      <c r="E44" s="136"/>
      <c r="F44" s="136"/>
      <c r="G44" s="18">
        <v>146150</v>
      </c>
      <c r="H44" s="18"/>
      <c r="I44" s="18"/>
    </row>
    <row r="45" spans="1:9" ht="15">
      <c r="A45" s="15"/>
      <c r="B45" s="158" t="s">
        <v>55</v>
      </c>
      <c r="C45" s="158"/>
      <c r="D45" s="158"/>
      <c r="E45" s="158"/>
      <c r="F45" s="158"/>
      <c r="G45" s="28">
        <f>SUM(G42:G44)</f>
        <v>4251350</v>
      </c>
      <c r="H45" s="28">
        <v>1283908</v>
      </c>
      <c r="I45" s="28">
        <v>5535258</v>
      </c>
    </row>
    <row r="46" spans="1:9" ht="42.75" customHeight="1">
      <c r="A46" s="162" t="s">
        <v>74</v>
      </c>
      <c r="B46" s="162"/>
      <c r="C46" s="162"/>
      <c r="D46" s="162"/>
      <c r="E46" s="162"/>
      <c r="F46" s="162"/>
      <c r="G46" s="162"/>
      <c r="H46" s="162"/>
      <c r="I46" s="162"/>
    </row>
  </sheetData>
  <sheetProtection/>
  <mergeCells count="74">
    <mergeCell ref="A46:I46"/>
    <mergeCell ref="A38:I38"/>
    <mergeCell ref="G40:G41"/>
    <mergeCell ref="B42:F42"/>
    <mergeCell ref="B43:F43"/>
    <mergeCell ref="B44:F44"/>
    <mergeCell ref="B45:F45"/>
    <mergeCell ref="J31:K31"/>
    <mergeCell ref="J36:K36"/>
    <mergeCell ref="A30:K30"/>
    <mergeCell ref="B40:F41"/>
    <mergeCell ref="G10:G11"/>
    <mergeCell ref="H10:H11"/>
    <mergeCell ref="I10:I11"/>
    <mergeCell ref="B31:E31"/>
    <mergeCell ref="J22:K22"/>
    <mergeCell ref="J23:K26"/>
    <mergeCell ref="B27:E27"/>
    <mergeCell ref="B28:E28"/>
    <mergeCell ref="A40:A41"/>
    <mergeCell ref="I40:I41"/>
    <mergeCell ref="B32:E32"/>
    <mergeCell ref="B36:E36"/>
    <mergeCell ref="B34:E34"/>
    <mergeCell ref="B35:E35"/>
    <mergeCell ref="G25:G26"/>
    <mergeCell ref="H25:H26"/>
    <mergeCell ref="I25:I26"/>
    <mergeCell ref="H23:H24"/>
    <mergeCell ref="J27:K27"/>
    <mergeCell ref="J28:K28"/>
    <mergeCell ref="A8:K8"/>
    <mergeCell ref="A9:K9"/>
    <mergeCell ref="B15:E15"/>
    <mergeCell ref="A16:A17"/>
    <mergeCell ref="B16:B17"/>
    <mergeCell ref="G23:G24"/>
    <mergeCell ref="I23:I24"/>
    <mergeCell ref="B10:E11"/>
    <mergeCell ref="F10:F11"/>
    <mergeCell ref="B18:E18"/>
    <mergeCell ref="B22:E22"/>
    <mergeCell ref="A23:A26"/>
    <mergeCell ref="B23:C26"/>
    <mergeCell ref="D23:E23"/>
    <mergeCell ref="D24:E24"/>
    <mergeCell ref="D25:E25"/>
    <mergeCell ref="D26:E26"/>
    <mergeCell ref="C14:E14"/>
    <mergeCell ref="C17:E17"/>
    <mergeCell ref="I16:I17"/>
    <mergeCell ref="J13:K14"/>
    <mergeCell ref="J15:K15"/>
    <mergeCell ref="J16:K17"/>
    <mergeCell ref="J35:K35"/>
    <mergeCell ref="A10:A11"/>
    <mergeCell ref="J10:K11"/>
    <mergeCell ref="A12:K12"/>
    <mergeCell ref="B33:E33"/>
    <mergeCell ref="C16:E16"/>
    <mergeCell ref="F16:F17"/>
    <mergeCell ref="B20:E20"/>
    <mergeCell ref="B21:E21"/>
    <mergeCell ref="J21:K21"/>
    <mergeCell ref="A13:A14"/>
    <mergeCell ref="B13:B14"/>
    <mergeCell ref="C13:E13"/>
    <mergeCell ref="J32:K32"/>
    <mergeCell ref="J33:K33"/>
    <mergeCell ref="J34:K34"/>
    <mergeCell ref="J20:K20"/>
    <mergeCell ref="A19:K19"/>
    <mergeCell ref="F13:F14"/>
    <mergeCell ref="I13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B10">
      <selection activeCell="C1" sqref="C1"/>
    </sheetView>
  </sheetViews>
  <sheetFormatPr defaultColWidth="9.00390625" defaultRowHeight="12.75"/>
  <cols>
    <col min="2" max="2" width="101.00390625" style="0" customWidth="1"/>
    <col min="3" max="3" width="18.125" style="5" customWidth="1"/>
    <col min="4" max="4" width="15.50390625" style="0" customWidth="1"/>
    <col min="5" max="5" width="9.50390625" style="0" customWidth="1"/>
    <col min="6" max="6" width="13.75390625" style="0" customWidth="1"/>
    <col min="7" max="7" width="11.50390625" style="0" customWidth="1"/>
    <col min="8" max="8" width="10.125" style="0" customWidth="1"/>
    <col min="9" max="10" width="9.875" style="0" bestFit="1" customWidth="1"/>
  </cols>
  <sheetData>
    <row r="1" spans="1:3" s="34" customFormat="1" ht="36.75" customHeight="1">
      <c r="A1" s="31"/>
      <c r="B1" s="32" t="s">
        <v>82</v>
      </c>
      <c r="C1" s="33"/>
    </row>
    <row r="2" spans="2:4" ht="18.75" customHeight="1" thickBot="1">
      <c r="B2" s="46"/>
      <c r="C2" s="80" t="s">
        <v>132</v>
      </c>
      <c r="D2" s="81" t="s">
        <v>133</v>
      </c>
    </row>
    <row r="3" spans="1:10" ht="15.75" thickBot="1">
      <c r="A3" s="2" t="s">
        <v>0</v>
      </c>
      <c r="B3" s="37" t="s">
        <v>1</v>
      </c>
      <c r="C3" s="47" t="s">
        <v>2</v>
      </c>
      <c r="D3" s="48" t="s">
        <v>123</v>
      </c>
      <c r="E3" s="64" t="s">
        <v>126</v>
      </c>
      <c r="F3" s="130" t="s">
        <v>124</v>
      </c>
      <c r="G3" s="67" t="s">
        <v>125</v>
      </c>
      <c r="H3" s="77" t="s">
        <v>131</v>
      </c>
      <c r="J3" s="84" t="s">
        <v>131</v>
      </c>
    </row>
    <row r="4" spans="1:10" ht="15.75" thickBot="1">
      <c r="A4" s="3">
        <v>1</v>
      </c>
      <c r="B4" s="38" t="s">
        <v>28</v>
      </c>
      <c r="C4" s="123">
        <f>SUM(C5:C17)</f>
        <v>2581510</v>
      </c>
      <c r="D4" s="92">
        <f>SUM(D5:D17)</f>
        <v>2111474</v>
      </c>
      <c r="E4" s="65"/>
      <c r="F4" s="55"/>
      <c r="G4" s="58"/>
      <c r="H4" s="78">
        <v>470036</v>
      </c>
      <c r="J4" s="79">
        <f>SUM(J5:J17)</f>
        <v>462253</v>
      </c>
    </row>
    <row r="5" spans="1:10" ht="15">
      <c r="A5" s="1"/>
      <c r="B5" s="40" t="s">
        <v>80</v>
      </c>
      <c r="C5" s="124">
        <v>1302000</v>
      </c>
      <c r="D5" s="122">
        <v>1125147</v>
      </c>
      <c r="E5" s="65"/>
      <c r="F5" s="55"/>
      <c r="G5" s="58"/>
      <c r="J5" s="75">
        <v>176853</v>
      </c>
    </row>
    <row r="6" spans="1:10" ht="15">
      <c r="A6" s="1"/>
      <c r="B6" s="42" t="s">
        <v>92</v>
      </c>
      <c r="C6" s="131">
        <v>110000</v>
      </c>
      <c r="D6" s="91">
        <v>60000</v>
      </c>
      <c r="E6" s="73" t="s">
        <v>127</v>
      </c>
      <c r="F6" s="55"/>
      <c r="G6" s="58"/>
      <c r="J6" s="75">
        <v>50000</v>
      </c>
    </row>
    <row r="7" spans="1:10" ht="15">
      <c r="A7" s="1"/>
      <c r="B7" s="42" t="s">
        <v>4</v>
      </c>
      <c r="C7" s="131">
        <v>600000</v>
      </c>
      <c r="D7" s="91">
        <v>600000</v>
      </c>
      <c r="E7" s="65"/>
      <c r="F7" s="66"/>
      <c r="G7" s="58"/>
      <c r="J7" s="75"/>
    </row>
    <row r="8" spans="1:10" ht="15">
      <c r="A8" s="1"/>
      <c r="B8" s="42" t="s">
        <v>128</v>
      </c>
      <c r="C8" s="131">
        <v>48000</v>
      </c>
      <c r="D8" s="91">
        <v>41272</v>
      </c>
      <c r="E8" s="65"/>
      <c r="F8" s="66"/>
      <c r="G8" s="58"/>
      <c r="J8" s="75">
        <v>6700</v>
      </c>
    </row>
    <row r="9" spans="1:10" ht="15">
      <c r="A9" s="1"/>
      <c r="B9" s="40" t="s">
        <v>5</v>
      </c>
      <c r="C9" s="124">
        <v>54780</v>
      </c>
      <c r="D9" s="122">
        <v>41085</v>
      </c>
      <c r="E9" s="65"/>
      <c r="F9" s="66"/>
      <c r="G9" s="58"/>
      <c r="J9" s="75">
        <v>13700</v>
      </c>
    </row>
    <row r="10" spans="1:10" ht="15">
      <c r="A10" s="1"/>
      <c r="B10" s="40" t="s">
        <v>6</v>
      </c>
      <c r="C10" s="124">
        <v>10000</v>
      </c>
      <c r="D10" s="122"/>
      <c r="E10" s="65"/>
      <c r="F10" s="66"/>
      <c r="G10" s="58"/>
      <c r="H10" s="70"/>
      <c r="I10" s="134"/>
      <c r="J10" s="75">
        <v>10000</v>
      </c>
    </row>
    <row r="11" spans="1:10" ht="15">
      <c r="A11" s="1"/>
      <c r="B11" s="40" t="s">
        <v>7</v>
      </c>
      <c r="C11" s="124">
        <v>35000</v>
      </c>
      <c r="D11" s="122">
        <v>26468</v>
      </c>
      <c r="E11" s="65"/>
      <c r="F11" s="66"/>
      <c r="G11" s="58"/>
      <c r="H11" s="70"/>
      <c r="J11" s="75">
        <v>8500</v>
      </c>
    </row>
    <row r="12" spans="1:10" ht="15">
      <c r="A12" s="1"/>
      <c r="B12" s="40" t="s">
        <v>8</v>
      </c>
      <c r="C12" s="124">
        <v>30000</v>
      </c>
      <c r="D12" s="122">
        <v>32500</v>
      </c>
      <c r="E12" s="65"/>
      <c r="F12" s="66"/>
      <c r="G12" s="58"/>
      <c r="J12" s="75"/>
    </row>
    <row r="13" spans="1:10" ht="15">
      <c r="A13" s="1"/>
      <c r="B13" s="40" t="s">
        <v>9</v>
      </c>
      <c r="C13" s="124">
        <v>12000</v>
      </c>
      <c r="D13" s="122">
        <v>10500</v>
      </c>
      <c r="E13" s="65"/>
      <c r="F13" s="66"/>
      <c r="G13" s="58"/>
      <c r="J13" s="75">
        <v>1500</v>
      </c>
    </row>
    <row r="14" spans="1:10" ht="15">
      <c r="A14" s="1"/>
      <c r="B14" s="40" t="s">
        <v>10</v>
      </c>
      <c r="C14" s="124">
        <v>180000</v>
      </c>
      <c r="D14" s="122">
        <v>15000</v>
      </c>
      <c r="E14" s="65"/>
      <c r="F14" s="66"/>
      <c r="G14" s="58"/>
      <c r="J14" s="75">
        <v>165000</v>
      </c>
    </row>
    <row r="15" spans="1:10" ht="15">
      <c r="A15" s="1"/>
      <c r="B15" s="40" t="s">
        <v>86</v>
      </c>
      <c r="C15" s="124">
        <v>158730</v>
      </c>
      <c r="D15" s="122">
        <v>145502</v>
      </c>
      <c r="E15" s="65"/>
      <c r="F15" s="66"/>
      <c r="G15" s="58"/>
      <c r="J15" s="75">
        <v>13000</v>
      </c>
    </row>
    <row r="16" spans="1:10" ht="15">
      <c r="A16" s="1"/>
      <c r="B16" s="40" t="s">
        <v>81</v>
      </c>
      <c r="C16" s="124">
        <v>17000</v>
      </c>
      <c r="D16" s="122"/>
      <c r="E16" s="65"/>
      <c r="F16" s="66"/>
      <c r="G16" s="58"/>
      <c r="J16" s="75">
        <v>17000</v>
      </c>
    </row>
    <row r="17" spans="1:10" ht="15.75" thickBot="1">
      <c r="A17" s="1"/>
      <c r="B17" s="40" t="s">
        <v>87</v>
      </c>
      <c r="C17" s="124">
        <v>24000</v>
      </c>
      <c r="D17" s="122">
        <v>14000</v>
      </c>
      <c r="E17" s="65"/>
      <c r="F17" s="66"/>
      <c r="G17" s="113"/>
      <c r="J17" s="75"/>
    </row>
    <row r="18" spans="1:9" ht="15">
      <c r="A18" s="3">
        <v>1</v>
      </c>
      <c r="B18" s="38" t="s">
        <v>27</v>
      </c>
      <c r="C18" s="125">
        <f>SUM(C19:C24)</f>
        <v>2581510</v>
      </c>
      <c r="D18" s="90">
        <f>SUM(D19:D24)</f>
        <v>2456471</v>
      </c>
      <c r="E18" s="65"/>
      <c r="F18" s="126">
        <f>SUM(F19:F24)</f>
        <v>125039</v>
      </c>
      <c r="G18" s="133"/>
      <c r="H18" s="76"/>
      <c r="I18" s="135"/>
    </row>
    <row r="19" spans="1:9" ht="15">
      <c r="A19" s="1"/>
      <c r="B19" s="42" t="s">
        <v>112</v>
      </c>
      <c r="C19" s="131">
        <v>1644000</v>
      </c>
      <c r="D19" s="91">
        <v>1644000</v>
      </c>
      <c r="E19" s="65"/>
      <c r="F19" s="127">
        <v>0</v>
      </c>
      <c r="G19" s="58"/>
      <c r="H19" s="76"/>
      <c r="I19" s="76"/>
    </row>
    <row r="20" spans="1:7" ht="15">
      <c r="A20" s="1"/>
      <c r="B20" s="42" t="s">
        <v>107</v>
      </c>
      <c r="C20" s="131">
        <v>56000</v>
      </c>
      <c r="D20" s="91">
        <v>54684</v>
      </c>
      <c r="E20" s="65"/>
      <c r="F20" s="128">
        <v>1316</v>
      </c>
      <c r="G20" s="96"/>
    </row>
    <row r="21" spans="1:7" ht="15">
      <c r="A21" s="1"/>
      <c r="B21" s="42" t="s">
        <v>108</v>
      </c>
      <c r="C21" s="131">
        <v>81000</v>
      </c>
      <c r="D21" s="91">
        <v>79422</v>
      </c>
      <c r="E21" s="65"/>
      <c r="F21" s="128">
        <v>1578</v>
      </c>
      <c r="G21" s="58"/>
    </row>
    <row r="22" spans="1:7" ht="15">
      <c r="A22" s="1"/>
      <c r="B22" s="42" t="s">
        <v>23</v>
      </c>
      <c r="C22" s="131">
        <v>420000</v>
      </c>
      <c r="D22" s="91">
        <v>420000</v>
      </c>
      <c r="E22" s="65"/>
      <c r="F22" s="127">
        <v>0</v>
      </c>
      <c r="G22" s="58"/>
    </row>
    <row r="23" spans="1:7" ht="15">
      <c r="A23" s="1"/>
      <c r="B23" s="42" t="s">
        <v>93</v>
      </c>
      <c r="C23" s="131">
        <v>154891</v>
      </c>
      <c r="D23" s="91">
        <v>59645</v>
      </c>
      <c r="E23" s="65"/>
      <c r="F23" s="128">
        <v>95246</v>
      </c>
      <c r="G23" s="58"/>
    </row>
    <row r="24" spans="2:7" ht="15.75" thickBot="1">
      <c r="B24" s="42" t="s">
        <v>21</v>
      </c>
      <c r="C24" s="132">
        <v>225619</v>
      </c>
      <c r="D24" s="91">
        <v>198720</v>
      </c>
      <c r="E24" s="65"/>
      <c r="F24" s="129">
        <v>26899</v>
      </c>
      <c r="G24" s="61"/>
    </row>
    <row r="25" spans="3:4" ht="15">
      <c r="C25" s="6"/>
      <c r="D25" s="53" t="s">
        <v>129</v>
      </c>
    </row>
    <row r="26" ht="15">
      <c r="C26" s="6"/>
    </row>
  </sheetData>
  <sheetProtection/>
  <printOptions gridLines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Виктор</cp:lastModifiedBy>
  <cp:lastPrinted>2018-01-18T09:04:39Z</cp:lastPrinted>
  <dcterms:created xsi:type="dcterms:W3CDTF">2016-05-31T14:40:06Z</dcterms:created>
  <dcterms:modified xsi:type="dcterms:W3CDTF">2018-04-19T06:03:56Z</dcterms:modified>
  <cp:category/>
  <cp:version/>
  <cp:contentType/>
  <cp:contentStatus/>
</cp:coreProperties>
</file>